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32" windowWidth="19140" windowHeight="8736"/>
  </bookViews>
  <sheets>
    <sheet name="List1" sheetId="1" r:id="rId1"/>
    <sheet name="List2" sheetId="4" r:id="rId2"/>
    <sheet name="List3" sheetId="5" r:id="rId3"/>
  </sheets>
  <calcPr calcId="125725"/>
</workbook>
</file>

<file path=xl/calcChain.xml><?xml version="1.0" encoding="utf-8"?>
<calcChain xmlns="http://schemas.openxmlformats.org/spreadsheetml/2006/main">
  <c r="C85" i="1"/>
  <c r="C63"/>
  <c r="C25"/>
  <c r="C51"/>
  <c r="C32"/>
  <c r="C60"/>
  <c r="C58"/>
  <c r="B22" i="4"/>
  <c r="B35"/>
  <c r="C13"/>
  <c r="C55" i="1" l="1"/>
  <c r="C19"/>
  <c r="C14"/>
  <c r="C70" l="1"/>
  <c r="B14" i="5"/>
</calcChain>
</file>

<file path=xl/sharedStrings.xml><?xml version="1.0" encoding="utf-8"?>
<sst xmlns="http://schemas.openxmlformats.org/spreadsheetml/2006/main" count="292" uniqueCount="217">
  <si>
    <t>SÚ.AÚ</t>
  </si>
  <si>
    <t>501.610</t>
  </si>
  <si>
    <t xml:space="preserve"> </t>
  </si>
  <si>
    <t>čistící a úklidové potřeby</t>
  </si>
  <si>
    <t>501.620</t>
  </si>
  <si>
    <t>hygienické potřeby</t>
  </si>
  <si>
    <t>501.630</t>
  </si>
  <si>
    <t>materiál na údržbu</t>
  </si>
  <si>
    <t>501.650</t>
  </si>
  <si>
    <t>kancelářské potřeby</t>
  </si>
  <si>
    <t>501.660</t>
  </si>
  <si>
    <t>materiál na výuku</t>
  </si>
  <si>
    <t>501.670</t>
  </si>
  <si>
    <t>spotř.materiál jinde neuvedený</t>
  </si>
  <si>
    <t>501.680</t>
  </si>
  <si>
    <t>časopisy, tisk, odbor.publikace</t>
  </si>
  <si>
    <t>501.690</t>
  </si>
  <si>
    <t>aktualizace SW</t>
  </si>
  <si>
    <t>501.700</t>
  </si>
  <si>
    <t>drobný majetek 1000-3000Kč</t>
  </si>
  <si>
    <t>501.710</t>
  </si>
  <si>
    <t>drobný majetek do 1000 Kč</t>
  </si>
  <si>
    <t>502.600</t>
  </si>
  <si>
    <t>energie-elektřina</t>
  </si>
  <si>
    <t>502.610</t>
  </si>
  <si>
    <t>502.620</t>
  </si>
  <si>
    <t>502.630</t>
  </si>
  <si>
    <t>energie-vodné+stočné</t>
  </si>
  <si>
    <t>energie- srážková voda</t>
  </si>
  <si>
    <t>energie- plyn</t>
  </si>
  <si>
    <t>512.600</t>
  </si>
  <si>
    <t>cestovné - zaměstnanci</t>
  </si>
  <si>
    <t>518.600</t>
  </si>
  <si>
    <t>518.610</t>
  </si>
  <si>
    <t>518.620</t>
  </si>
  <si>
    <t>518.640</t>
  </si>
  <si>
    <t>poštovní služby</t>
  </si>
  <si>
    <t>telefonní poplatky</t>
  </si>
  <si>
    <t>odpady - komunální, bioodpad</t>
  </si>
  <si>
    <t>revize, kontrola zaříz, kominík</t>
  </si>
  <si>
    <t>518.650</t>
  </si>
  <si>
    <t>518.660</t>
  </si>
  <si>
    <t>518.670</t>
  </si>
  <si>
    <t>518.680</t>
  </si>
  <si>
    <t>prádelna</t>
  </si>
  <si>
    <t>malířské práce</t>
  </si>
  <si>
    <t>518.690</t>
  </si>
  <si>
    <t>518.700</t>
  </si>
  <si>
    <t>služby jinde neuvedené</t>
  </si>
  <si>
    <t>518.701</t>
  </si>
  <si>
    <t>518.710</t>
  </si>
  <si>
    <t>bankovní poplatky</t>
  </si>
  <si>
    <t>518.790</t>
  </si>
  <si>
    <t>doprava obědů do Mš</t>
  </si>
  <si>
    <t>527.610</t>
  </si>
  <si>
    <t>školení zaměstnanců</t>
  </si>
  <si>
    <t>527.620</t>
  </si>
  <si>
    <t>příděl do FKSP z náhrad DPN</t>
  </si>
  <si>
    <t>549.610</t>
  </si>
  <si>
    <t>ostatní náklady z činnosti</t>
  </si>
  <si>
    <t>549.700</t>
  </si>
  <si>
    <t>haléřové vyrovnání k fakturám</t>
  </si>
  <si>
    <t>551.600</t>
  </si>
  <si>
    <t>odpisy majetku</t>
  </si>
  <si>
    <t>NÁKLADY</t>
  </si>
  <si>
    <t>558.610</t>
  </si>
  <si>
    <t>518.720</t>
  </si>
  <si>
    <t>pojišťovny - Hasičská, Allianz,..</t>
  </si>
  <si>
    <t>518.730</t>
  </si>
  <si>
    <t>daň.a právní poradenství,BOZP</t>
  </si>
  <si>
    <t>SOUČET</t>
  </si>
  <si>
    <t>VÝNOSY</t>
  </si>
  <si>
    <t>602.600</t>
  </si>
  <si>
    <t>602.610</t>
  </si>
  <si>
    <t>648.</t>
  </si>
  <si>
    <t>úplata za mateřskou školu</t>
  </si>
  <si>
    <t>úplata za družinu</t>
  </si>
  <si>
    <t>649.600</t>
  </si>
  <si>
    <t>662.600</t>
  </si>
  <si>
    <t>úroky z vkladu</t>
  </si>
  <si>
    <t>výnosy z doplň.činnosti</t>
  </si>
  <si>
    <t>513.600</t>
  </si>
  <si>
    <t>REVIZE</t>
  </si>
  <si>
    <t>fond reprodukce - 416 - odpisy</t>
  </si>
  <si>
    <t>518.750</t>
  </si>
  <si>
    <t>poznámka</t>
  </si>
  <si>
    <t xml:space="preserve">  </t>
  </si>
  <si>
    <t>SOUČET CELKEM</t>
  </si>
  <si>
    <t>501.640</t>
  </si>
  <si>
    <t>pracovní ochranné pom.</t>
  </si>
  <si>
    <t>čištění odpadů,kanalizace</t>
  </si>
  <si>
    <t>527.630</t>
  </si>
  <si>
    <t>lékařská prohlídka vstupní</t>
  </si>
  <si>
    <t>602.</t>
  </si>
  <si>
    <t>výnosy z Dč</t>
  </si>
  <si>
    <t>oprava</t>
  </si>
  <si>
    <t>Kč</t>
  </si>
  <si>
    <t>předpoklad Kč</t>
  </si>
  <si>
    <t>kontrola hasících přístrojů</t>
  </si>
  <si>
    <t>kontrola hydrantů a požárních vodovodů</t>
  </si>
  <si>
    <t>revize tlakových nádob</t>
  </si>
  <si>
    <t>revize plynových zařízení</t>
  </si>
  <si>
    <t>kontrola požárních prostupů</t>
  </si>
  <si>
    <t>kontrola výtahů</t>
  </si>
  <si>
    <t>kominík</t>
  </si>
  <si>
    <t>revize tělocvičných nářadí, hřiště</t>
  </si>
  <si>
    <t>kontrola vah a měřidel</t>
  </si>
  <si>
    <t>Lapol - vzorky odpadních vod</t>
  </si>
  <si>
    <t>revize elektrických zařízení</t>
  </si>
  <si>
    <t>opravy běžné neplánované</t>
  </si>
  <si>
    <t>počítačová technika, síť</t>
  </si>
  <si>
    <t>poškozené ,zapáchá</t>
  </si>
  <si>
    <t>ZÁKLADNÍ ŠKOLA</t>
  </si>
  <si>
    <t>ŠKOLNÍ JÍDELNA</t>
  </si>
  <si>
    <t>ŠKOLNÍ DRUŽINA</t>
  </si>
  <si>
    <t>dle potřeby</t>
  </si>
  <si>
    <t>nářadí pro školníka</t>
  </si>
  <si>
    <t xml:space="preserve"> VIZ PŘÍLOHA</t>
  </si>
  <si>
    <t>provozní školení</t>
  </si>
  <si>
    <t>MATEŘSKÁ ŠKOLA</t>
  </si>
  <si>
    <t>Alis, web, šj</t>
  </si>
  <si>
    <t>nelze z ONIV, cca 5 lidí</t>
  </si>
  <si>
    <t>nelze z NIV</t>
  </si>
  <si>
    <t>rekonstrukce kuchyně, lino do jídelny</t>
  </si>
  <si>
    <t>?</t>
  </si>
  <si>
    <t>odpady suterén u tělocvičny</t>
  </si>
  <si>
    <t>sedací souprava pro děti</t>
  </si>
  <si>
    <t xml:space="preserve"> osvětlení v ložnicích, dokončení třídy</t>
  </si>
  <si>
    <t>zahradní domek na hračky</t>
  </si>
  <si>
    <t>osvětlení šatna a  1 třída přízemí</t>
  </si>
  <si>
    <t>toalety nová budova - rekonstr.</t>
  </si>
  <si>
    <t>původní lustry od stavby - Mš</t>
  </si>
  <si>
    <t>Zš-staré zářivky</t>
  </si>
  <si>
    <t>šatní škříňky</t>
  </si>
  <si>
    <t>výměna, pro 60 žáků</t>
  </si>
  <si>
    <t>návrh 2024</t>
  </si>
  <si>
    <t>23,50x20 hod.x62žáků</t>
  </si>
  <si>
    <t xml:space="preserve">tiskárna Minolta </t>
  </si>
  <si>
    <t>karneval, vánoč.trhy, ples</t>
  </si>
  <si>
    <t>33ž x 383Kč x 11měs.</t>
  </si>
  <si>
    <t>57ž x 120 x 10 měs.</t>
  </si>
  <si>
    <t>ROZPOČET  2024  -  VÝNOSY</t>
  </si>
  <si>
    <t>do 3000Kč - 501.700</t>
  </si>
  <si>
    <t>do 1000Kč-501.710</t>
  </si>
  <si>
    <t>3000-40000Kč- 558</t>
  </si>
  <si>
    <t>zahradní traktor</t>
  </si>
  <si>
    <t>původní poruchový, z roku 2011</t>
  </si>
  <si>
    <t>nábytek do třídy 2.stupeň</t>
  </si>
  <si>
    <t>lavice, židle</t>
  </si>
  <si>
    <t>v tom: paušál  12x6680Kč</t>
  </si>
  <si>
    <t>veškeré opravy Comtex</t>
  </si>
  <si>
    <t>toalety stará budova - 2x dívky</t>
  </si>
  <si>
    <t>lino v Mš jídelna</t>
  </si>
  <si>
    <t>nové Windows pro server</t>
  </si>
  <si>
    <t>naistal. Win 2011</t>
  </si>
  <si>
    <t>518.740</t>
  </si>
  <si>
    <t>podíl na dotaci KHK - 30%</t>
  </si>
  <si>
    <t>Dlouhodobá primární prevence Zš Libáň</t>
  </si>
  <si>
    <t>elektro,voda, sekačka,…</t>
  </si>
  <si>
    <t>OPRAVY   2024</t>
  </si>
  <si>
    <t>NOVÝ  MAJETEK  2024</t>
  </si>
  <si>
    <r>
      <t xml:space="preserve">   MAJETEK 2024 - </t>
    </r>
    <r>
      <rPr>
        <b/>
        <sz val="12"/>
        <color theme="1"/>
        <rFont val="Calibri"/>
        <family val="2"/>
        <charset val="238"/>
        <scheme val="minor"/>
      </rPr>
      <t>ÚČTOVANÝ  NA  022  - úhrada z  fondu  416</t>
    </r>
  </si>
  <si>
    <t>REVIZE  2024</t>
  </si>
  <si>
    <t>513.610</t>
  </si>
  <si>
    <t>513.620</t>
  </si>
  <si>
    <t>ples školy</t>
  </si>
  <si>
    <t>nákl. na reprezentaci-soutěže žáci</t>
  </si>
  <si>
    <t>Paměť národa</t>
  </si>
  <si>
    <t>NAVÝŠENÍ O 8%</t>
  </si>
  <si>
    <t>ZŮSTÁVÁ</t>
  </si>
  <si>
    <t>plavecká škola provozní náklady</t>
  </si>
  <si>
    <t>518.601</t>
  </si>
  <si>
    <t>časová razítka pro spisovou službu</t>
  </si>
  <si>
    <t>předplacený balíček 3500ks</t>
  </si>
  <si>
    <t xml:space="preserve"> 10000 odměny-soutěže v rámci školy</t>
  </si>
  <si>
    <t xml:space="preserve"> SOUČET MATERIÁL</t>
  </si>
  <si>
    <t>SOUČET ENERGIE</t>
  </si>
  <si>
    <t>SOUČET OPRAVY</t>
  </si>
  <si>
    <t>SOUČET CESTOVNÉ</t>
  </si>
  <si>
    <t>SOUČET REPREZENTACE ŠKOLY</t>
  </si>
  <si>
    <t>SW práce, správce programů</t>
  </si>
  <si>
    <t>266,20Kčx218dnů- cena současná</t>
  </si>
  <si>
    <t>SOUČET SLUŽBY</t>
  </si>
  <si>
    <t>SOUČET ZÁKONNÉ SOCIÁLNÍ NÁKL.</t>
  </si>
  <si>
    <t xml:space="preserve">SOUČET OSTATNÍ NÁKLADY </t>
  </si>
  <si>
    <t>SOUČET ODPISY MAJETKU</t>
  </si>
  <si>
    <t>SOUČET NÁKL.Z DROBN.DLOUH.MAJ</t>
  </si>
  <si>
    <t>INVESTICE</t>
  </si>
  <si>
    <t>NÁKLADY NA DOPLŇKOVOU ČIN</t>
  </si>
  <si>
    <t>různé-výměna za poškozené</t>
  </si>
  <si>
    <t xml:space="preserve">dle smluv </t>
  </si>
  <si>
    <t>oprava-osvětlení v ložnicích Mš</t>
  </si>
  <si>
    <t>osvětlení šatna a třídy přízemí st. Bud</t>
  </si>
  <si>
    <t>opravy-lino jídelna Mš</t>
  </si>
  <si>
    <t>opravy -běžné neplánované</t>
  </si>
  <si>
    <t>opravy- PC technika</t>
  </si>
  <si>
    <t>majetek  - zahradní domek pro Mš</t>
  </si>
  <si>
    <t>majetek - sedací souprava dětská Mš</t>
  </si>
  <si>
    <t>IM - zahradní traktor</t>
  </si>
  <si>
    <t>IM - nábytek 1 třída 2. st.</t>
  </si>
  <si>
    <t>původní Win 2011</t>
  </si>
  <si>
    <t>pro 60 žáků</t>
  </si>
  <si>
    <t>poruchový, z roku 2011</t>
  </si>
  <si>
    <t>náhrada škody, za poškozené učebnice,</t>
  </si>
  <si>
    <t>ostatní výnosy - správní poplatky</t>
  </si>
  <si>
    <t>opravy vč.paušálu 12x6680</t>
  </si>
  <si>
    <t xml:space="preserve">startovné </t>
  </si>
  <si>
    <t>vč. úprava zeleně, výzdoba školy</t>
  </si>
  <si>
    <t>2. účet u ČSOB</t>
  </si>
  <si>
    <t>IM - nové Windows pro server</t>
  </si>
  <si>
    <t>IM - šatní skříňky - další výměna cca 1/3</t>
  </si>
  <si>
    <t>cestovné žáci na soutěže, turnaje</t>
  </si>
  <si>
    <t>pronájem sálu kult.domu 3x</t>
  </si>
  <si>
    <t>POŽADAVEK  NA  PROVOZNÍ PŘÍSPĚVEK - ROK  2024:     4 073 203  Kč</t>
  </si>
  <si>
    <t>30.11.2023, vypracovala: Jana Komárková</t>
  </si>
  <si>
    <t xml:space="preserve">ZŠ  A MŠ LIBÁŇ  -  ROZPOČET NA PROVOZNÍ PŘÍSPĚVEK  -  2024  -  návrh  k 30.11.2023   </t>
  </si>
  <si>
    <t>příjem z plesu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</si>
</sst>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1" xfId="0" applyFont="1" applyBorder="1"/>
    <xf numFmtId="0" fontId="0" fillId="0" borderId="1" xfId="0" applyFont="1" applyBorder="1"/>
    <xf numFmtId="0" fontId="0" fillId="0" borderId="0" xfId="0" applyBorder="1"/>
    <xf numFmtId="3" fontId="0" fillId="0" borderId="0" xfId="0" applyNumberFormat="1"/>
    <xf numFmtId="0" fontId="1" fillId="2" borderId="1" xfId="0" applyFont="1" applyFill="1" applyBorder="1"/>
    <xf numFmtId="0" fontId="6" fillId="2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Fill="1" applyBorder="1"/>
    <xf numFmtId="0" fontId="3" fillId="0" borderId="0" xfId="0" applyFont="1" applyBorder="1"/>
    <xf numFmtId="0" fontId="0" fillId="0" borderId="1" xfId="0" applyBorder="1" applyAlignment="1">
      <alignment horizontal="left"/>
    </xf>
    <xf numFmtId="0" fontId="0" fillId="3" borderId="0" xfId="0" applyFill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1" fillId="0" borderId="1" xfId="0" applyFont="1" applyBorder="1" applyAlignment="1"/>
    <xf numFmtId="0" fontId="0" fillId="0" borderId="1" xfId="0" applyFill="1" applyBorder="1"/>
    <xf numFmtId="3" fontId="0" fillId="0" borderId="1" xfId="0" applyNumberFormat="1" applyFont="1" applyBorder="1"/>
    <xf numFmtId="0" fontId="6" fillId="3" borderId="1" xfId="0" applyFont="1" applyFill="1" applyBorder="1"/>
    <xf numFmtId="0" fontId="0" fillId="4" borderId="1" xfId="0" applyFill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0" fontId="5" fillId="5" borderId="1" xfId="0" applyFont="1" applyFill="1" applyBorder="1"/>
    <xf numFmtId="0" fontId="5" fillId="6" borderId="1" xfId="0" applyFont="1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0" borderId="2" xfId="0" applyFill="1" applyBorder="1"/>
    <xf numFmtId="3" fontId="0" fillId="0" borderId="2" xfId="0" applyNumberFormat="1" applyBorder="1"/>
    <xf numFmtId="0" fontId="4" fillId="3" borderId="1" xfId="0" applyFont="1" applyFill="1" applyBorder="1"/>
    <xf numFmtId="0" fontId="0" fillId="0" borderId="0" xfId="0" applyFont="1"/>
    <xf numFmtId="0" fontId="2" fillId="5" borderId="1" xfId="0" applyFont="1" applyFill="1" applyBorder="1" applyAlignment="1"/>
    <xf numFmtId="0" fontId="0" fillId="8" borderId="0" xfId="0" applyFill="1"/>
    <xf numFmtId="0" fontId="5" fillId="8" borderId="1" xfId="0" applyFont="1" applyFill="1" applyBorder="1"/>
    <xf numFmtId="0" fontId="5" fillId="2" borderId="1" xfId="0" applyFont="1" applyFill="1" applyBorder="1"/>
    <xf numFmtId="0" fontId="0" fillId="8" borderId="1" xfId="0" applyFill="1" applyBorder="1"/>
    <xf numFmtId="0" fontId="1" fillId="7" borderId="0" xfId="0" applyFont="1" applyFill="1" applyBorder="1" applyAlignment="1"/>
    <xf numFmtId="0" fontId="7" fillId="0" borderId="0" xfId="0" applyFont="1" applyAlignment="1"/>
    <xf numFmtId="0" fontId="7" fillId="9" borderId="0" xfId="0" applyFont="1" applyFill="1" applyAlignment="1"/>
    <xf numFmtId="0" fontId="7" fillId="3" borderId="0" xfId="0" applyFont="1" applyFill="1" applyAlignment="1"/>
    <xf numFmtId="0" fontId="0" fillId="3" borderId="1" xfId="0" applyFont="1" applyFill="1" applyBorder="1"/>
    <xf numFmtId="0" fontId="7" fillId="5" borderId="1" xfId="0" applyFont="1" applyFill="1" applyBorder="1"/>
    <xf numFmtId="0" fontId="4" fillId="5" borderId="1" xfId="0" applyFont="1" applyFill="1" applyBorder="1"/>
    <xf numFmtId="3" fontId="1" fillId="7" borderId="1" xfId="0" applyNumberFormat="1" applyFont="1" applyFill="1" applyBorder="1"/>
    <xf numFmtId="0" fontId="0" fillId="0" borderId="4" xfId="0" applyFill="1" applyBorder="1"/>
    <xf numFmtId="0" fontId="4" fillId="9" borderId="0" xfId="0" applyFont="1" applyFill="1" applyAlignment="1"/>
    <xf numFmtId="0" fontId="0" fillId="3" borderId="3" xfId="0" applyFill="1" applyBorder="1"/>
    <xf numFmtId="0" fontId="8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1" fillId="0" borderId="3" xfId="0" applyFont="1" applyFill="1" applyBorder="1"/>
    <xf numFmtId="0" fontId="6" fillId="0" borderId="3" xfId="0" applyFont="1" applyBorder="1"/>
    <xf numFmtId="0" fontId="1" fillId="0" borderId="3" xfId="0" applyFont="1" applyBorder="1"/>
    <xf numFmtId="0" fontId="1" fillId="0" borderId="5" xfId="0" applyFont="1" applyFill="1" applyBorder="1"/>
    <xf numFmtId="0" fontId="2" fillId="8" borderId="1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9" fillId="0" borderId="0" xfId="0" applyNumberFormat="1" applyFont="1"/>
    <xf numFmtId="0" fontId="1" fillId="9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topLeftCell="A70" workbookViewId="0">
      <selection activeCell="B82" sqref="B82"/>
    </sheetView>
  </sheetViews>
  <sheetFormatPr defaultRowHeight="14.4"/>
  <cols>
    <col min="1" max="1" width="7.33203125" customWidth="1"/>
    <col min="2" max="2" width="32.6640625" customWidth="1"/>
    <col min="3" max="3" width="11.109375" customWidth="1"/>
    <col min="4" max="4" width="13.5546875" customWidth="1"/>
    <col min="6" max="6" width="8.88671875" customWidth="1"/>
    <col min="7" max="7" width="8.88671875" hidden="1" customWidth="1"/>
  </cols>
  <sheetData>
    <row r="1" spans="1:8" ht="21">
      <c r="A1" s="69" t="s">
        <v>215</v>
      </c>
      <c r="B1" s="70"/>
      <c r="C1" s="70"/>
      <c r="D1" s="70"/>
      <c r="E1" s="70"/>
      <c r="F1" s="70"/>
      <c r="G1" s="70"/>
      <c r="H1" s="5"/>
    </row>
    <row r="2" spans="1:8" ht="22.2" customHeight="1">
      <c r="A2" s="53" t="s">
        <v>2</v>
      </c>
      <c r="B2" s="54" t="s">
        <v>64</v>
      </c>
      <c r="C2" s="55" t="s">
        <v>135</v>
      </c>
      <c r="D2" s="52" t="s">
        <v>85</v>
      </c>
      <c r="E2" s="53"/>
      <c r="F2" s="53"/>
    </row>
    <row r="3" spans="1:8">
      <c r="A3" s="1" t="s">
        <v>1</v>
      </c>
      <c r="B3" s="1" t="s">
        <v>3</v>
      </c>
      <c r="C3" s="43">
        <v>60000</v>
      </c>
      <c r="D3" s="1"/>
      <c r="E3" s="1"/>
      <c r="F3" s="1"/>
    </row>
    <row r="4" spans="1:8">
      <c r="A4" s="1" t="s">
        <v>4</v>
      </c>
      <c r="B4" s="1" t="s">
        <v>5</v>
      </c>
      <c r="C4" s="29">
        <v>80000</v>
      </c>
      <c r="D4" s="1" t="s">
        <v>86</v>
      </c>
      <c r="E4" s="1"/>
      <c r="F4" s="1"/>
    </row>
    <row r="5" spans="1:8">
      <c r="A5" s="1" t="s">
        <v>6</v>
      </c>
      <c r="B5" s="1" t="s">
        <v>7</v>
      </c>
      <c r="C5" s="29">
        <v>5000</v>
      </c>
      <c r="D5" s="1"/>
      <c r="E5" s="1"/>
      <c r="F5" s="1"/>
    </row>
    <row r="6" spans="1:8">
      <c r="A6" s="1" t="s">
        <v>88</v>
      </c>
      <c r="B6" s="1" t="s">
        <v>89</v>
      </c>
      <c r="C6" s="29">
        <v>0</v>
      </c>
      <c r="D6" s="1"/>
      <c r="E6" s="1"/>
      <c r="F6" s="1"/>
    </row>
    <row r="7" spans="1:8">
      <c r="A7" s="1" t="s">
        <v>8</v>
      </c>
      <c r="B7" s="1" t="s">
        <v>9</v>
      </c>
      <c r="C7" s="29">
        <v>45000</v>
      </c>
      <c r="D7" s="1"/>
      <c r="E7" s="1"/>
      <c r="F7" s="1"/>
    </row>
    <row r="8" spans="1:8">
      <c r="A8" s="1" t="s">
        <v>10</v>
      </c>
      <c r="B8" s="1" t="s">
        <v>11</v>
      </c>
      <c r="C8" s="29">
        <v>60000</v>
      </c>
      <c r="D8" s="1" t="s">
        <v>2</v>
      </c>
      <c r="E8" s="1"/>
      <c r="F8" s="1"/>
    </row>
    <row r="9" spans="1:8">
      <c r="A9" s="1" t="s">
        <v>12</v>
      </c>
      <c r="B9" s="1" t="s">
        <v>13</v>
      </c>
      <c r="C9" s="29">
        <v>20000</v>
      </c>
      <c r="D9" s="1" t="s">
        <v>174</v>
      </c>
      <c r="E9" s="1"/>
      <c r="F9" s="1"/>
    </row>
    <row r="10" spans="1:8">
      <c r="A10" s="1" t="s">
        <v>14</v>
      </c>
      <c r="B10" s="1" t="s">
        <v>15</v>
      </c>
      <c r="C10" s="29">
        <v>8000</v>
      </c>
      <c r="D10" s="1"/>
      <c r="E10" s="1"/>
      <c r="F10" s="1"/>
    </row>
    <row r="11" spans="1:8">
      <c r="A11" s="1" t="s">
        <v>16</v>
      </c>
      <c r="B11" s="1" t="s">
        <v>17</v>
      </c>
      <c r="C11" s="29">
        <v>60000</v>
      </c>
      <c r="D11" s="1" t="s">
        <v>2</v>
      </c>
      <c r="E11" s="1"/>
      <c r="F11" s="1"/>
    </row>
    <row r="12" spans="1:8">
      <c r="A12" s="1" t="s">
        <v>18</v>
      </c>
      <c r="B12" s="1" t="s">
        <v>19</v>
      </c>
      <c r="C12" s="60">
        <v>30000</v>
      </c>
      <c r="D12" s="1" t="s">
        <v>2</v>
      </c>
      <c r="E12" s="1"/>
      <c r="F12" s="1"/>
    </row>
    <row r="13" spans="1:8">
      <c r="A13" s="1" t="s">
        <v>20</v>
      </c>
      <c r="B13" s="1" t="s">
        <v>21</v>
      </c>
      <c r="C13" s="61"/>
      <c r="D13" s="1" t="s">
        <v>2</v>
      </c>
      <c r="E13" s="1"/>
      <c r="F13" s="1"/>
    </row>
    <row r="14" spans="1:8" ht="18">
      <c r="A14" s="7">
        <v>501</v>
      </c>
      <c r="B14" s="8" t="s">
        <v>175</v>
      </c>
      <c r="C14" s="51">
        <f>(C3+C4+C5+C6+C7+C8+C9+C10+C11+C12+C13)</f>
        <v>368000</v>
      </c>
      <c r="D14" s="1"/>
      <c r="E14" s="1"/>
      <c r="F14" s="1"/>
    </row>
    <row r="15" spans="1:8">
      <c r="A15" s="1" t="s">
        <v>22</v>
      </c>
      <c r="B15" s="1" t="s">
        <v>23</v>
      </c>
      <c r="C15" s="29">
        <v>700000</v>
      </c>
      <c r="D15" s="1"/>
      <c r="E15" s="1"/>
      <c r="F15" s="1"/>
    </row>
    <row r="16" spans="1:8">
      <c r="A16" s="1" t="s">
        <v>24</v>
      </c>
      <c r="B16" s="1" t="s">
        <v>27</v>
      </c>
      <c r="C16" s="29">
        <v>173000</v>
      </c>
      <c r="D16" s="1" t="s">
        <v>168</v>
      </c>
      <c r="E16" s="1"/>
      <c r="F16" s="1"/>
    </row>
    <row r="17" spans="1:6">
      <c r="A17" s="1" t="s">
        <v>25</v>
      </c>
      <c r="B17" s="1" t="s">
        <v>28</v>
      </c>
      <c r="C17" s="29">
        <v>173000</v>
      </c>
      <c r="D17" s="1" t="s">
        <v>168</v>
      </c>
      <c r="E17" s="1"/>
      <c r="F17" s="1"/>
    </row>
    <row r="18" spans="1:6">
      <c r="A18" s="1" t="s">
        <v>26</v>
      </c>
      <c r="B18" s="1" t="s">
        <v>29</v>
      </c>
      <c r="C18" s="29">
        <v>650000</v>
      </c>
      <c r="D18" s="1" t="s">
        <v>169</v>
      </c>
      <c r="E18" s="1"/>
      <c r="F18" s="1"/>
    </row>
    <row r="19" spans="1:6" ht="18">
      <c r="A19" s="9">
        <v>502</v>
      </c>
      <c r="B19" s="10" t="s">
        <v>176</v>
      </c>
      <c r="C19" s="37">
        <f>(C15+C16+C17+C18)</f>
        <v>1696000</v>
      </c>
      <c r="D19" s="1"/>
      <c r="E19" s="1"/>
      <c r="F19" s="1"/>
    </row>
    <row r="20" spans="1:6">
      <c r="A20" s="1">
        <v>511</v>
      </c>
      <c r="B20" s="1" t="s">
        <v>191</v>
      </c>
      <c r="C20" s="28">
        <v>70000</v>
      </c>
      <c r="D20" s="1" t="s">
        <v>2</v>
      </c>
      <c r="E20" s="1"/>
      <c r="F20" s="1"/>
    </row>
    <row r="21" spans="1:6">
      <c r="A21" s="1">
        <v>511</v>
      </c>
      <c r="B21" s="1" t="s">
        <v>192</v>
      </c>
      <c r="C21" s="28">
        <v>80000</v>
      </c>
      <c r="D21" s="1"/>
      <c r="E21" s="1"/>
      <c r="F21" s="1"/>
    </row>
    <row r="22" spans="1:6">
      <c r="A22" s="1">
        <v>511</v>
      </c>
      <c r="B22" s="1" t="s">
        <v>193</v>
      </c>
      <c r="C22" s="28">
        <v>70000</v>
      </c>
      <c r="D22" s="1" t="s">
        <v>2</v>
      </c>
      <c r="E22" s="1"/>
      <c r="F22" s="1"/>
    </row>
    <row r="23" spans="1:6">
      <c r="A23" s="1">
        <v>511</v>
      </c>
      <c r="B23" s="1" t="s">
        <v>194</v>
      </c>
      <c r="C23" s="28">
        <v>200000</v>
      </c>
      <c r="D23" s="1" t="s">
        <v>2</v>
      </c>
      <c r="E23" s="1"/>
      <c r="F23" s="1"/>
    </row>
    <row r="24" spans="1:6">
      <c r="A24" s="1">
        <v>511</v>
      </c>
      <c r="B24" s="1" t="s">
        <v>195</v>
      </c>
      <c r="C24" s="28">
        <v>300000</v>
      </c>
      <c r="D24" s="1" t="s">
        <v>205</v>
      </c>
      <c r="E24" s="1"/>
      <c r="F24" s="1"/>
    </row>
    <row r="25" spans="1:6" ht="18">
      <c r="A25" s="9">
        <v>511</v>
      </c>
      <c r="B25" s="10" t="s">
        <v>177</v>
      </c>
      <c r="C25" s="37">
        <f>(C20+C21+C22+C23+C24)</f>
        <v>720000</v>
      </c>
      <c r="D25" s="1"/>
      <c r="E25" s="1"/>
      <c r="F25" s="1"/>
    </row>
    <row r="26" spans="1:6" ht="15" customHeight="1">
      <c r="A26" s="43" t="s">
        <v>30</v>
      </c>
      <c r="B26" s="29" t="s">
        <v>211</v>
      </c>
      <c r="C26" s="43">
        <v>15000</v>
      </c>
      <c r="D26" s="1"/>
      <c r="E26" s="1"/>
      <c r="F26" s="1"/>
    </row>
    <row r="27" spans="1:6">
      <c r="A27" s="1" t="s">
        <v>30</v>
      </c>
      <c r="B27" s="1" t="s">
        <v>31</v>
      </c>
      <c r="C27" s="29">
        <v>5000</v>
      </c>
      <c r="D27" s="29"/>
      <c r="E27" s="29"/>
      <c r="F27" s="1"/>
    </row>
    <row r="28" spans="1:6" ht="18">
      <c r="A28" s="9">
        <v>512</v>
      </c>
      <c r="B28" s="10" t="s">
        <v>178</v>
      </c>
      <c r="C28" s="37">
        <v>15000</v>
      </c>
      <c r="D28" s="29"/>
      <c r="E28" s="29"/>
      <c r="F28" s="1"/>
    </row>
    <row r="29" spans="1:6">
      <c r="A29" s="4" t="s">
        <v>81</v>
      </c>
      <c r="B29" s="1" t="s">
        <v>166</v>
      </c>
      <c r="C29" s="29">
        <v>7500</v>
      </c>
      <c r="D29" s="29" t="s">
        <v>206</v>
      </c>
      <c r="E29" s="29"/>
      <c r="F29" s="1"/>
    </row>
    <row r="30" spans="1:6">
      <c r="A30" s="1" t="s">
        <v>163</v>
      </c>
      <c r="B30" s="1" t="s">
        <v>167</v>
      </c>
      <c r="C30" s="29">
        <v>28000</v>
      </c>
      <c r="D30" s="29" t="s">
        <v>2</v>
      </c>
      <c r="E30" s="29"/>
      <c r="F30" s="1"/>
    </row>
    <row r="31" spans="1:6">
      <c r="A31" s="1" t="s">
        <v>164</v>
      </c>
      <c r="B31" s="1" t="s">
        <v>165</v>
      </c>
      <c r="C31" s="29">
        <v>40000</v>
      </c>
      <c r="D31" s="29" t="s">
        <v>2</v>
      </c>
      <c r="E31" s="29"/>
      <c r="F31" s="1"/>
    </row>
    <row r="32" spans="1:6" ht="18">
      <c r="A32" s="9">
        <v>513</v>
      </c>
      <c r="B32" s="10" t="s">
        <v>179</v>
      </c>
      <c r="C32" s="37">
        <f>(C29+C30+C31)</f>
        <v>75500</v>
      </c>
      <c r="D32" s="29" t="s">
        <v>2</v>
      </c>
      <c r="E32" s="29"/>
      <c r="F32" s="1"/>
    </row>
    <row r="33" spans="1:6">
      <c r="A33" s="1" t="s">
        <v>84</v>
      </c>
      <c r="B33" s="1" t="s">
        <v>170</v>
      </c>
      <c r="C33" s="29">
        <v>30000</v>
      </c>
      <c r="D33" s="29" t="s">
        <v>136</v>
      </c>
      <c r="E33" s="29"/>
      <c r="F33" s="1"/>
    </row>
    <row r="34" spans="1:6">
      <c r="A34" s="1" t="s">
        <v>32</v>
      </c>
      <c r="B34" s="1" t="s">
        <v>36</v>
      </c>
      <c r="C34" s="29">
        <v>2000</v>
      </c>
      <c r="D34" s="29"/>
      <c r="E34" s="29"/>
      <c r="F34" s="1"/>
    </row>
    <row r="35" spans="1:6">
      <c r="A35" s="1" t="s">
        <v>171</v>
      </c>
      <c r="B35" s="1" t="s">
        <v>172</v>
      </c>
      <c r="C35" s="29">
        <v>5500</v>
      </c>
      <c r="D35" s="29" t="s">
        <v>173</v>
      </c>
      <c r="E35" s="29"/>
      <c r="F35" s="1"/>
    </row>
    <row r="36" spans="1:6">
      <c r="A36" s="1" t="s">
        <v>33</v>
      </c>
      <c r="B36" s="1" t="s">
        <v>37</v>
      </c>
      <c r="C36" s="29">
        <v>20000</v>
      </c>
      <c r="D36" s="29" t="s">
        <v>2</v>
      </c>
      <c r="E36" s="29"/>
      <c r="F36" s="1"/>
    </row>
    <row r="37" spans="1:6">
      <c r="A37" s="1" t="s">
        <v>34</v>
      </c>
      <c r="B37" s="1" t="s">
        <v>38</v>
      </c>
      <c r="C37" s="29">
        <v>50000</v>
      </c>
      <c r="D37" s="29" t="s">
        <v>2</v>
      </c>
      <c r="E37" s="29"/>
      <c r="F37" s="1"/>
    </row>
    <row r="38" spans="1:6">
      <c r="A38" s="1" t="s">
        <v>35</v>
      </c>
      <c r="B38" s="1" t="s">
        <v>39</v>
      </c>
      <c r="C38" s="29">
        <v>125000</v>
      </c>
      <c r="D38" s="29" t="s">
        <v>117</v>
      </c>
      <c r="E38" s="29"/>
      <c r="F38" s="1"/>
    </row>
    <row r="39" spans="1:6">
      <c r="A39" s="1" t="s">
        <v>40</v>
      </c>
      <c r="B39" s="1" t="s">
        <v>180</v>
      </c>
      <c r="C39" s="29">
        <v>40000</v>
      </c>
      <c r="D39" s="59" t="s">
        <v>120</v>
      </c>
      <c r="E39" s="59"/>
      <c r="F39" s="1"/>
    </row>
    <row r="40" spans="1:6">
      <c r="A40" s="1" t="s">
        <v>41</v>
      </c>
      <c r="B40" s="1" t="s">
        <v>44</v>
      </c>
      <c r="C40" s="29">
        <v>6000</v>
      </c>
      <c r="D40" s="29"/>
      <c r="E40" s="29"/>
      <c r="F40" s="1"/>
    </row>
    <row r="41" spans="1:6">
      <c r="A41" s="1" t="s">
        <v>42</v>
      </c>
      <c r="B41" s="1" t="s">
        <v>45</v>
      </c>
      <c r="C41" s="29">
        <v>200000</v>
      </c>
      <c r="D41" s="29" t="s">
        <v>2</v>
      </c>
      <c r="E41" s="29"/>
      <c r="F41" s="1"/>
    </row>
    <row r="42" spans="1:6">
      <c r="A42" s="1" t="s">
        <v>43</v>
      </c>
      <c r="B42" s="1" t="s">
        <v>90</v>
      </c>
      <c r="C42" s="29">
        <v>20000</v>
      </c>
      <c r="D42" s="29"/>
      <c r="E42" s="29"/>
      <c r="F42" s="1"/>
    </row>
    <row r="43" spans="1:6">
      <c r="A43" s="1" t="s">
        <v>46</v>
      </c>
      <c r="B43" s="1" t="s">
        <v>137</v>
      </c>
      <c r="C43" s="29">
        <v>100000</v>
      </c>
      <c r="D43" s="29" t="s">
        <v>2</v>
      </c>
      <c r="E43" s="29"/>
      <c r="F43" s="1"/>
    </row>
    <row r="44" spans="1:6">
      <c r="A44" s="1" t="s">
        <v>47</v>
      </c>
      <c r="B44" s="1" t="s">
        <v>48</v>
      </c>
      <c r="C44" s="29">
        <v>30000</v>
      </c>
      <c r="D44" s="29" t="s">
        <v>207</v>
      </c>
      <c r="E44" s="29"/>
      <c r="F44" s="1"/>
    </row>
    <row r="45" spans="1:6">
      <c r="A45" s="1" t="s">
        <v>49</v>
      </c>
      <c r="B45" s="1" t="s">
        <v>212</v>
      </c>
      <c r="C45" s="29">
        <v>30000</v>
      </c>
      <c r="D45" s="29" t="s">
        <v>138</v>
      </c>
      <c r="E45" s="29"/>
      <c r="F45" s="1"/>
    </row>
    <row r="46" spans="1:6">
      <c r="A46" s="1" t="s">
        <v>50</v>
      </c>
      <c r="B46" s="1" t="s">
        <v>51</v>
      </c>
      <c r="C46" s="29">
        <v>45000</v>
      </c>
      <c r="D46" s="29" t="s">
        <v>208</v>
      </c>
      <c r="E46" s="29" t="s">
        <v>86</v>
      </c>
      <c r="F46" s="1"/>
    </row>
    <row r="47" spans="1:6">
      <c r="A47" s="1" t="s">
        <v>66</v>
      </c>
      <c r="B47" s="1" t="s">
        <v>67</v>
      </c>
      <c r="C47" s="28">
        <v>30000</v>
      </c>
      <c r="D47" s="29" t="s">
        <v>190</v>
      </c>
      <c r="E47" s="29"/>
      <c r="F47" s="1"/>
    </row>
    <row r="48" spans="1:6">
      <c r="A48" s="1" t="s">
        <v>68</v>
      </c>
      <c r="B48" s="1" t="s">
        <v>69</v>
      </c>
      <c r="C48" s="28">
        <v>30000</v>
      </c>
      <c r="D48" s="29" t="s">
        <v>190</v>
      </c>
      <c r="E48" s="29"/>
      <c r="F48" s="1"/>
    </row>
    <row r="49" spans="1:6">
      <c r="A49" s="1" t="s">
        <v>155</v>
      </c>
      <c r="B49" s="1" t="s">
        <v>156</v>
      </c>
      <c r="C49" s="28">
        <v>12430</v>
      </c>
      <c r="D49" s="29" t="s">
        <v>157</v>
      </c>
      <c r="E49" s="29"/>
      <c r="F49" s="1"/>
    </row>
    <row r="50" spans="1:6">
      <c r="A50" s="1" t="s">
        <v>52</v>
      </c>
      <c r="B50" s="1" t="s">
        <v>53</v>
      </c>
      <c r="C50" s="29">
        <v>58100</v>
      </c>
      <c r="D50" s="29" t="s">
        <v>181</v>
      </c>
      <c r="E50" s="29"/>
      <c r="F50" s="1"/>
    </row>
    <row r="51" spans="1:6" ht="18">
      <c r="A51" s="9">
        <v>518</v>
      </c>
      <c r="B51" s="10" t="s">
        <v>182</v>
      </c>
      <c r="C51" s="37">
        <f>(C33+C34+C35+C36+C37+C38+C39+C40+C41+C42+C43+C44+C45+C46+C47+C48+C49+C50)</f>
        <v>834030</v>
      </c>
      <c r="D51" s="29"/>
      <c r="E51" s="29"/>
      <c r="F51" s="1" t="s">
        <v>2</v>
      </c>
    </row>
    <row r="52" spans="1:6">
      <c r="A52" s="1" t="s">
        <v>91</v>
      </c>
      <c r="B52" s="1" t="s">
        <v>92</v>
      </c>
      <c r="C52" s="43">
        <v>4000</v>
      </c>
      <c r="D52" s="29" t="s">
        <v>121</v>
      </c>
      <c r="E52" s="29"/>
      <c r="F52" s="1"/>
    </row>
    <row r="53" spans="1:6">
      <c r="A53" s="1" t="s">
        <v>54</v>
      </c>
      <c r="B53" s="1" t="s">
        <v>55</v>
      </c>
      <c r="C53" s="29">
        <v>20000</v>
      </c>
      <c r="D53" s="29" t="s">
        <v>118</v>
      </c>
      <c r="E53" s="29"/>
      <c r="F53" s="1"/>
    </row>
    <row r="54" spans="1:6">
      <c r="A54" s="1" t="s">
        <v>56</v>
      </c>
      <c r="B54" s="1" t="s">
        <v>57</v>
      </c>
      <c r="C54" s="29">
        <v>1000</v>
      </c>
      <c r="D54" s="29" t="s">
        <v>122</v>
      </c>
      <c r="E54" s="29"/>
      <c r="F54" s="1"/>
    </row>
    <row r="55" spans="1:6" ht="18">
      <c r="A55" s="9">
        <v>527</v>
      </c>
      <c r="B55" s="10" t="s">
        <v>183</v>
      </c>
      <c r="C55" s="37">
        <f>(C52+C53+C54)</f>
        <v>25000</v>
      </c>
      <c r="D55" s="29"/>
      <c r="E55" s="29"/>
      <c r="F55" s="1"/>
    </row>
    <row r="56" spans="1:6">
      <c r="A56" s="1" t="s">
        <v>58</v>
      </c>
      <c r="B56" s="1" t="s">
        <v>59</v>
      </c>
      <c r="C56" s="29">
        <v>0</v>
      </c>
      <c r="D56" s="29"/>
      <c r="E56" s="29"/>
      <c r="F56" s="1"/>
    </row>
    <row r="57" spans="1:6">
      <c r="A57" s="1" t="s">
        <v>60</v>
      </c>
      <c r="B57" s="1" t="s">
        <v>61</v>
      </c>
      <c r="C57" s="29">
        <v>500</v>
      </c>
      <c r="D57" s="49"/>
      <c r="E57" s="49"/>
    </row>
    <row r="58" spans="1:6" ht="18">
      <c r="A58" s="9">
        <v>549</v>
      </c>
      <c r="B58" s="10" t="s">
        <v>184</v>
      </c>
      <c r="C58" s="37">
        <f>(C56+C57)</f>
        <v>500</v>
      </c>
      <c r="D58" s="29"/>
      <c r="E58" s="29"/>
    </row>
    <row r="59" spans="1:6">
      <c r="A59" s="3" t="s">
        <v>62</v>
      </c>
      <c r="B59" s="1" t="s">
        <v>63</v>
      </c>
      <c r="C59" s="29">
        <v>1325073</v>
      </c>
      <c r="D59" s="29" t="s">
        <v>2</v>
      </c>
      <c r="E59" s="29"/>
    </row>
    <row r="60" spans="1:6" ht="18">
      <c r="A60" s="10">
        <v>551</v>
      </c>
      <c r="B60" s="10" t="s">
        <v>185</v>
      </c>
      <c r="C60" s="50">
        <f>(C59)</f>
        <v>1325073</v>
      </c>
      <c r="D60" s="29" t="s">
        <v>2</v>
      </c>
      <c r="E60" s="29"/>
    </row>
    <row r="61" spans="1:6">
      <c r="A61" s="1" t="s">
        <v>65</v>
      </c>
      <c r="B61" s="1" t="s">
        <v>196</v>
      </c>
      <c r="C61" s="29">
        <v>50000</v>
      </c>
      <c r="D61" s="29" t="s">
        <v>2</v>
      </c>
      <c r="E61" s="29"/>
    </row>
    <row r="62" spans="1:6">
      <c r="A62" s="1"/>
      <c r="B62" s="1" t="s">
        <v>197</v>
      </c>
      <c r="C62" s="29">
        <v>15000</v>
      </c>
      <c r="D62" s="29"/>
      <c r="E62" s="29"/>
    </row>
    <row r="63" spans="1:6" ht="18">
      <c r="A63" s="9">
        <v>558</v>
      </c>
      <c r="B63" s="10" t="s">
        <v>186</v>
      </c>
      <c r="C63" s="37">
        <f>(C61+C62)</f>
        <v>65000</v>
      </c>
      <c r="D63" s="29" t="s">
        <v>2</v>
      </c>
      <c r="E63" s="29"/>
    </row>
    <row r="64" spans="1:6">
      <c r="A64" s="32">
        <v>22</v>
      </c>
      <c r="B64" s="29" t="s">
        <v>198</v>
      </c>
      <c r="C64" s="43">
        <v>100000</v>
      </c>
      <c r="D64" s="29" t="s">
        <v>202</v>
      </c>
      <c r="E64" s="43"/>
      <c r="F64" s="33"/>
    </row>
    <row r="65" spans="1:6">
      <c r="A65" s="32"/>
      <c r="B65" s="29" t="s">
        <v>199</v>
      </c>
      <c r="C65" s="43">
        <v>100000</v>
      </c>
      <c r="D65" s="29" t="s">
        <v>148</v>
      </c>
      <c r="E65" s="43"/>
      <c r="F65" s="33"/>
    </row>
    <row r="66" spans="1:6">
      <c r="A66" s="32"/>
      <c r="B66" s="29" t="s">
        <v>209</v>
      </c>
      <c r="C66" s="43">
        <v>150000</v>
      </c>
      <c r="D66" s="29" t="s">
        <v>200</v>
      </c>
      <c r="E66" s="43"/>
      <c r="F66" s="33"/>
    </row>
    <row r="67" spans="1:6">
      <c r="A67" s="32"/>
      <c r="B67" s="29" t="s">
        <v>210</v>
      </c>
      <c r="C67" s="43">
        <v>270000</v>
      </c>
      <c r="D67" s="29" t="s">
        <v>201</v>
      </c>
      <c r="E67" s="43"/>
      <c r="F67" s="33"/>
    </row>
    <row r="68" spans="1:6" ht="18">
      <c r="A68" s="9">
        <v>22</v>
      </c>
      <c r="B68" s="10" t="s">
        <v>187</v>
      </c>
      <c r="C68" s="37">
        <v>620000</v>
      </c>
      <c r="D68" s="29"/>
      <c r="E68" s="29"/>
    </row>
    <row r="69" spans="1:6" ht="18">
      <c r="A69" s="9"/>
      <c r="B69" s="10" t="s">
        <v>188</v>
      </c>
      <c r="C69" s="37">
        <v>180000</v>
      </c>
      <c r="D69" s="29"/>
      <c r="E69" s="29"/>
    </row>
    <row r="70" spans="1:6" ht="18">
      <c r="A70" s="11"/>
      <c r="B70" s="11" t="s">
        <v>87</v>
      </c>
      <c r="C70" s="27">
        <f>(C14+C19+C25+C28+C32+C51+C55+C58+C60+C63+C68+C69)</f>
        <v>5924103</v>
      </c>
      <c r="D70" s="1" t="s">
        <v>96</v>
      </c>
      <c r="E70" s="1"/>
    </row>
    <row r="71" spans="1:6" ht="18">
      <c r="A71" s="12"/>
      <c r="B71" s="12"/>
      <c r="C71" s="23"/>
      <c r="D71" s="1"/>
      <c r="E71" s="1"/>
    </row>
    <row r="72" spans="1:6" ht="15.6">
      <c r="A72" s="17" t="s">
        <v>2</v>
      </c>
      <c r="B72" s="17" t="s">
        <v>2</v>
      </c>
      <c r="C72" s="22"/>
      <c r="D72" s="1" t="s">
        <v>2</v>
      </c>
      <c r="E72" s="1"/>
    </row>
    <row r="73" spans="1:6" ht="21">
      <c r="A73" s="56" t="s">
        <v>141</v>
      </c>
      <c r="B73" s="56"/>
      <c r="C73" s="35"/>
    </row>
    <row r="74" spans="1:6" ht="18">
      <c r="A74" s="38" t="s">
        <v>0</v>
      </c>
      <c r="B74" s="38" t="s">
        <v>71</v>
      </c>
      <c r="C74" s="36" t="s">
        <v>135</v>
      </c>
    </row>
    <row r="75" spans="1:6">
      <c r="A75" s="1" t="s">
        <v>72</v>
      </c>
      <c r="B75" s="1" t="s">
        <v>75</v>
      </c>
      <c r="C75" s="1">
        <v>139000</v>
      </c>
      <c r="D75" t="s">
        <v>139</v>
      </c>
    </row>
    <row r="76" spans="1:6">
      <c r="A76" s="1" t="s">
        <v>73</v>
      </c>
      <c r="B76" s="1" t="s">
        <v>76</v>
      </c>
      <c r="C76" s="1">
        <v>68400</v>
      </c>
      <c r="D76" t="s">
        <v>140</v>
      </c>
    </row>
    <row r="77" spans="1:6">
      <c r="A77" s="1" t="s">
        <v>93</v>
      </c>
      <c r="B77" s="1" t="s">
        <v>94</v>
      </c>
      <c r="C77" s="57">
        <v>250000</v>
      </c>
      <c r="D77" t="s">
        <v>2</v>
      </c>
    </row>
    <row r="78" spans="1:6">
      <c r="A78" s="15">
        <v>603</v>
      </c>
      <c r="B78" s="1" t="s">
        <v>80</v>
      </c>
      <c r="C78" s="58"/>
    </row>
    <row r="79" spans="1:6">
      <c r="A79" s="1"/>
      <c r="B79" s="1"/>
      <c r="C79" s="1"/>
    </row>
    <row r="80" spans="1:6">
      <c r="A80" s="1" t="s">
        <v>74</v>
      </c>
      <c r="B80" s="1" t="s">
        <v>83</v>
      </c>
      <c r="C80" s="43">
        <v>1340000</v>
      </c>
      <c r="D80" t="s">
        <v>2</v>
      </c>
    </row>
    <row r="81" spans="1:7">
      <c r="A81" s="1" t="s">
        <v>77</v>
      </c>
      <c r="B81" s="1" t="s">
        <v>204</v>
      </c>
      <c r="C81" s="1">
        <v>3000</v>
      </c>
      <c r="D81" t="s">
        <v>203</v>
      </c>
    </row>
    <row r="82" spans="1:7">
      <c r="A82" s="1"/>
      <c r="B82" s="1" t="s">
        <v>216</v>
      </c>
      <c r="C82" s="1">
        <v>50000</v>
      </c>
    </row>
    <row r="83" spans="1:7">
      <c r="A83" s="1" t="s">
        <v>78</v>
      </c>
      <c r="B83" s="1" t="s">
        <v>79</v>
      </c>
      <c r="C83" s="1">
        <v>500</v>
      </c>
    </row>
    <row r="84" spans="1:7">
      <c r="A84" s="1"/>
      <c r="B84" s="1" t="s">
        <v>2</v>
      </c>
      <c r="C84" s="1" t="s">
        <v>2</v>
      </c>
    </row>
    <row r="85" spans="1:7" ht="18">
      <c r="A85" s="1"/>
      <c r="B85" s="1" t="s">
        <v>70</v>
      </c>
      <c r="C85" s="36">
        <f>(C75+C76+C77+C80+C81+C83+C82)</f>
        <v>1850900</v>
      </c>
    </row>
    <row r="87" spans="1:7" ht="18">
      <c r="A87" s="40"/>
      <c r="B87" s="48" t="s">
        <v>213</v>
      </c>
      <c r="C87" s="41"/>
      <c r="D87" s="41"/>
      <c r="E87" s="41"/>
      <c r="F87" s="41"/>
      <c r="G87" s="42"/>
    </row>
    <row r="89" spans="1:7">
      <c r="B89" s="68" t="s">
        <v>214</v>
      </c>
    </row>
    <row r="90" spans="1:7">
      <c r="B90" s="6" t="s">
        <v>2</v>
      </c>
    </row>
    <row r="91" spans="1:7">
      <c r="B91" s="2" t="s">
        <v>2</v>
      </c>
    </row>
    <row r="93" spans="1:7">
      <c r="B93" t="s">
        <v>2</v>
      </c>
    </row>
    <row r="95" spans="1:7">
      <c r="B95" s="13"/>
    </row>
    <row r="96" spans="1:7">
      <c r="B96" s="13"/>
    </row>
    <row r="97" spans="2:2">
      <c r="B97" s="13"/>
    </row>
    <row r="98" spans="2:2">
      <c r="B98" s="13"/>
    </row>
    <row r="99" spans="2:2">
      <c r="B99" s="13"/>
    </row>
    <row r="100" spans="2:2">
      <c r="B100" s="5"/>
    </row>
    <row r="101" spans="2:2">
      <c r="B101" s="14" t="s">
        <v>2</v>
      </c>
    </row>
    <row r="102" spans="2:2">
      <c r="B102" s="5" t="s">
        <v>2</v>
      </c>
    </row>
    <row r="103" spans="2:2">
      <c r="B103" s="5" t="s">
        <v>2</v>
      </c>
    </row>
    <row r="104" spans="2:2">
      <c r="B104" s="5" t="s">
        <v>2</v>
      </c>
    </row>
    <row r="105" spans="2:2">
      <c r="B105" s="5" t="s">
        <v>2</v>
      </c>
    </row>
    <row r="106" spans="2:2">
      <c r="B106" s="5" t="s">
        <v>2</v>
      </c>
    </row>
    <row r="107" spans="2:2">
      <c r="B107" s="5" t="s">
        <v>2</v>
      </c>
    </row>
    <row r="108" spans="2:2">
      <c r="B108" s="5" t="s">
        <v>2</v>
      </c>
    </row>
    <row r="109" spans="2:2">
      <c r="B109" s="5" t="s">
        <v>2</v>
      </c>
    </row>
    <row r="110" spans="2:2">
      <c r="B110" s="5" t="s">
        <v>2</v>
      </c>
    </row>
    <row r="111" spans="2:2">
      <c r="B111" s="5" t="s">
        <v>2</v>
      </c>
    </row>
    <row r="112" spans="2:2">
      <c r="B112" s="5" t="s">
        <v>2</v>
      </c>
    </row>
    <row r="113" spans="2:2">
      <c r="B113" s="5" t="s">
        <v>2</v>
      </c>
    </row>
    <row r="114" spans="2:2">
      <c r="B114" s="13" t="s">
        <v>2</v>
      </c>
    </row>
    <row r="115" spans="2:2">
      <c r="B115" s="13" t="s">
        <v>2</v>
      </c>
    </row>
    <row r="116" spans="2:2">
      <c r="B116" s="13" t="s">
        <v>2</v>
      </c>
    </row>
    <row r="117" spans="2:2">
      <c r="B117" s="13" t="s">
        <v>2</v>
      </c>
    </row>
    <row r="118" spans="2:2">
      <c r="B118" s="13" t="s">
        <v>2</v>
      </c>
    </row>
    <row r="119" spans="2:2">
      <c r="B119" s="5" t="s">
        <v>2</v>
      </c>
    </row>
    <row r="120" spans="2:2">
      <c r="B120" s="5"/>
    </row>
    <row r="122" spans="2:2">
      <c r="B122" s="16" t="s">
        <v>2</v>
      </c>
    </row>
    <row r="123" spans="2:2">
      <c r="B123" s="16" t="s">
        <v>86</v>
      </c>
    </row>
    <row r="124" spans="2:2">
      <c r="B124" t="s">
        <v>2</v>
      </c>
    </row>
    <row r="125" spans="2:2">
      <c r="B125" t="s">
        <v>2</v>
      </c>
    </row>
  </sheetData>
  <mergeCells count="5">
    <mergeCell ref="A73:B73"/>
    <mergeCell ref="C77:C78"/>
    <mergeCell ref="D39:E39"/>
    <mergeCell ref="A1:G1"/>
    <mergeCell ref="C12:C1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B14" sqref="B14"/>
    </sheetView>
  </sheetViews>
  <sheetFormatPr defaultRowHeight="14.4"/>
  <cols>
    <col min="1" max="1" width="21.33203125" customWidth="1"/>
    <col min="2" max="2" width="18.33203125" customWidth="1"/>
    <col min="3" max="3" width="17.21875" customWidth="1"/>
    <col min="4" max="4" width="16" customWidth="1"/>
    <col min="5" max="5" width="14.109375" customWidth="1"/>
  </cols>
  <sheetData>
    <row r="1" spans="1:5" ht="21">
      <c r="A1" s="34" t="s">
        <v>160</v>
      </c>
      <c r="B1" s="34"/>
      <c r="C1" s="29"/>
      <c r="D1" s="29"/>
      <c r="E1" s="29"/>
    </row>
    <row r="2" spans="1:5">
      <c r="A2" s="3" t="s">
        <v>119</v>
      </c>
      <c r="B2" s="45" t="s">
        <v>142</v>
      </c>
      <c r="C2" s="45" t="s">
        <v>143</v>
      </c>
      <c r="D2" s="45" t="s">
        <v>144</v>
      </c>
      <c r="E2" s="1"/>
    </row>
    <row r="3" spans="1:5">
      <c r="A3" s="1" t="s">
        <v>128</v>
      </c>
      <c r="B3" s="1">
        <v>0</v>
      </c>
      <c r="C3" s="1">
        <v>0</v>
      </c>
      <c r="D3" s="1">
        <v>50000</v>
      </c>
      <c r="E3" s="1"/>
    </row>
    <row r="4" spans="1:5">
      <c r="A4" s="1" t="s">
        <v>126</v>
      </c>
      <c r="B4" s="1">
        <v>0</v>
      </c>
      <c r="C4" s="1">
        <v>0</v>
      </c>
      <c r="D4" s="1">
        <v>15000</v>
      </c>
      <c r="E4" s="1"/>
    </row>
    <row r="5" spans="1:5">
      <c r="A5" s="3" t="s">
        <v>112</v>
      </c>
      <c r="B5" s="3">
        <v>0</v>
      </c>
      <c r="C5" s="1">
        <v>0</v>
      </c>
      <c r="D5" s="1">
        <v>0</v>
      </c>
      <c r="E5" s="1"/>
    </row>
    <row r="6" spans="1:5">
      <c r="A6" s="1" t="s">
        <v>2</v>
      </c>
      <c r="B6" s="1">
        <v>0</v>
      </c>
      <c r="C6" s="1">
        <v>0</v>
      </c>
      <c r="D6" s="1">
        <v>0</v>
      </c>
      <c r="E6" s="1" t="s">
        <v>2</v>
      </c>
    </row>
    <row r="7" spans="1:5">
      <c r="A7" s="1" t="s">
        <v>189</v>
      </c>
      <c r="B7" s="1">
        <v>20000</v>
      </c>
      <c r="C7" s="1">
        <v>0</v>
      </c>
      <c r="D7" s="1">
        <v>0</v>
      </c>
      <c r="E7" s="1"/>
    </row>
    <row r="8" spans="1:5">
      <c r="A8" s="1" t="s">
        <v>116</v>
      </c>
      <c r="B8" s="1">
        <v>10000</v>
      </c>
      <c r="C8" s="1">
        <v>0</v>
      </c>
      <c r="D8" s="1">
        <v>0</v>
      </c>
      <c r="E8" s="1" t="s">
        <v>115</v>
      </c>
    </row>
    <row r="9" spans="1:5">
      <c r="A9" s="3" t="s">
        <v>113</v>
      </c>
      <c r="B9" s="1">
        <v>0</v>
      </c>
      <c r="C9" s="1">
        <v>0</v>
      </c>
      <c r="D9" s="1">
        <v>0</v>
      </c>
      <c r="E9" s="1"/>
    </row>
    <row r="10" spans="1:5">
      <c r="A10" s="1" t="s">
        <v>2</v>
      </c>
      <c r="B10" s="1">
        <v>0</v>
      </c>
      <c r="C10" s="1">
        <v>0</v>
      </c>
      <c r="D10" s="1">
        <v>0</v>
      </c>
      <c r="E10" s="1" t="s">
        <v>2</v>
      </c>
    </row>
    <row r="11" spans="1:5">
      <c r="A11" s="3" t="s">
        <v>114</v>
      </c>
      <c r="B11" s="4">
        <v>0</v>
      </c>
      <c r="C11" s="1">
        <v>0</v>
      </c>
      <c r="D11" s="1">
        <v>0</v>
      </c>
      <c r="E11" s="1"/>
    </row>
    <row r="12" spans="1:5">
      <c r="A12" s="1" t="s">
        <v>2</v>
      </c>
      <c r="B12" s="1">
        <v>0</v>
      </c>
      <c r="C12" s="1">
        <v>0</v>
      </c>
      <c r="D12" s="1">
        <v>0</v>
      </c>
      <c r="E12" s="1"/>
    </row>
    <row r="13" spans="1:5" ht="18">
      <c r="A13" s="1"/>
      <c r="B13" s="44">
        <v>30000</v>
      </c>
      <c r="C13" s="44">
        <f>(C3+C4+C5+C6+C7+C8+C9+C10+C11+C12)</f>
        <v>0</v>
      </c>
      <c r="D13" s="44">
        <v>65000</v>
      </c>
      <c r="E13" s="11">
        <v>750000</v>
      </c>
    </row>
    <row r="17" spans="1:5" ht="18">
      <c r="A17" s="62" t="s">
        <v>161</v>
      </c>
      <c r="B17" s="62"/>
      <c r="C17" s="62"/>
      <c r="D17" s="62"/>
      <c r="E17" s="62"/>
    </row>
    <row r="18" spans="1:5">
      <c r="A18" s="1" t="s">
        <v>145</v>
      </c>
      <c r="B18" s="1">
        <v>100000</v>
      </c>
      <c r="C18" s="1" t="s">
        <v>146</v>
      </c>
      <c r="D18" s="1"/>
      <c r="E18" s="1"/>
    </row>
    <row r="19" spans="1:5">
      <c r="A19" s="1" t="s">
        <v>147</v>
      </c>
      <c r="B19" s="43">
        <v>100000</v>
      </c>
      <c r="C19" s="1" t="s">
        <v>148</v>
      </c>
      <c r="D19" s="1"/>
      <c r="E19" s="1"/>
    </row>
    <row r="20" spans="1:5">
      <c r="A20" s="1" t="s">
        <v>153</v>
      </c>
      <c r="B20" s="43">
        <v>150000</v>
      </c>
      <c r="C20" s="1" t="s">
        <v>154</v>
      </c>
      <c r="D20" s="1"/>
      <c r="E20" s="1"/>
    </row>
    <row r="21" spans="1:5">
      <c r="A21" s="1" t="s">
        <v>133</v>
      </c>
      <c r="B21" s="4">
        <v>270000</v>
      </c>
      <c r="C21" s="1" t="s">
        <v>134</v>
      </c>
      <c r="D21" s="1"/>
      <c r="E21" s="1"/>
    </row>
    <row r="22" spans="1:5" ht="18">
      <c r="A22" s="1"/>
      <c r="B22" s="26">
        <f>( B18+B19+B20+B21)</f>
        <v>620000</v>
      </c>
      <c r="C22" s="1"/>
      <c r="D22" s="1"/>
      <c r="E22" s="1"/>
    </row>
    <row r="24" spans="1:5" ht="21">
      <c r="A24" s="63" t="s">
        <v>159</v>
      </c>
      <c r="B24" s="63"/>
      <c r="C24" s="39"/>
      <c r="D24" s="39"/>
      <c r="E24" s="39"/>
    </row>
    <row r="25" spans="1:5" ht="15.6">
      <c r="A25" s="19" t="s">
        <v>95</v>
      </c>
      <c r="B25" s="19" t="s">
        <v>97</v>
      </c>
      <c r="C25" s="19"/>
      <c r="D25" s="19"/>
      <c r="E25" s="19"/>
    </row>
    <row r="26" spans="1:5">
      <c r="A26" s="1" t="s">
        <v>127</v>
      </c>
      <c r="B26" s="21">
        <v>70000</v>
      </c>
      <c r="C26" s="1" t="s">
        <v>131</v>
      </c>
      <c r="D26" s="1"/>
      <c r="E26" s="1"/>
    </row>
    <row r="27" spans="1:5">
      <c r="A27" s="1" t="s">
        <v>152</v>
      </c>
      <c r="B27" s="24">
        <v>70000</v>
      </c>
      <c r="C27" s="1" t="s">
        <v>2</v>
      </c>
      <c r="D27" s="1"/>
      <c r="E27" s="1"/>
    </row>
    <row r="28" spans="1:5">
      <c r="A28" s="20" t="s">
        <v>2</v>
      </c>
      <c r="B28" s="24">
        <v>0</v>
      </c>
      <c r="C28" s="1" t="s">
        <v>2</v>
      </c>
      <c r="D28" s="1"/>
      <c r="E28" s="1"/>
    </row>
    <row r="29" spans="1:5">
      <c r="A29" s="20" t="s">
        <v>129</v>
      </c>
      <c r="B29" s="21">
        <v>80000</v>
      </c>
      <c r="C29" s="1" t="s">
        <v>132</v>
      </c>
      <c r="D29" s="1"/>
      <c r="E29" s="1"/>
    </row>
    <row r="30" spans="1:5">
      <c r="A30" s="20" t="s">
        <v>109</v>
      </c>
      <c r="B30" s="24">
        <v>200000</v>
      </c>
      <c r="C30" s="1" t="s">
        <v>158</v>
      </c>
      <c r="D30" s="1"/>
      <c r="E30" s="1"/>
    </row>
    <row r="31" spans="1:5">
      <c r="A31" s="30"/>
      <c r="B31" s="31">
        <v>0</v>
      </c>
      <c r="C31" s="1"/>
      <c r="D31" s="1"/>
      <c r="E31" s="1"/>
    </row>
    <row r="32" spans="1:5">
      <c r="A32" s="64" t="s">
        <v>110</v>
      </c>
      <c r="B32" s="66">
        <v>300000</v>
      </c>
      <c r="C32" s="1" t="s">
        <v>149</v>
      </c>
      <c r="D32" s="1"/>
      <c r="E32" s="1"/>
    </row>
    <row r="33" spans="1:5">
      <c r="A33" s="65"/>
      <c r="B33" s="58"/>
      <c r="C33" s="1" t="s">
        <v>150</v>
      </c>
      <c r="D33" s="1"/>
      <c r="E33" s="1"/>
    </row>
    <row r="34" spans="1:5">
      <c r="A34" s="1" t="s">
        <v>2</v>
      </c>
      <c r="B34" s="24">
        <v>0</v>
      </c>
      <c r="C34" s="1" t="s">
        <v>2</v>
      </c>
      <c r="D34" s="1" t="s">
        <v>2</v>
      </c>
      <c r="E34" s="1"/>
    </row>
    <row r="35" spans="1:5" ht="15.6">
      <c r="A35" s="1"/>
      <c r="B35" s="46">
        <f>(B26+B27+B28+B29+B30+B31+B32+B34)</f>
        <v>720000</v>
      </c>
      <c r="C35" s="1"/>
      <c r="D35" s="1"/>
      <c r="E35" s="1"/>
    </row>
    <row r="36" spans="1:5">
      <c r="A36" s="1" t="s">
        <v>125</v>
      </c>
      <c r="B36" s="25" t="s">
        <v>124</v>
      </c>
      <c r="C36" s="1" t="s">
        <v>111</v>
      </c>
      <c r="D36" s="1"/>
      <c r="E36" s="1"/>
    </row>
    <row r="37" spans="1:5">
      <c r="A37" s="20" t="s">
        <v>123</v>
      </c>
      <c r="B37" s="25" t="s">
        <v>124</v>
      </c>
      <c r="C37" s="20" t="s">
        <v>2</v>
      </c>
      <c r="D37" s="1"/>
      <c r="E37" s="1"/>
    </row>
    <row r="38" spans="1:5">
      <c r="A38" s="1" t="s">
        <v>130</v>
      </c>
      <c r="B38" s="25" t="s">
        <v>124</v>
      </c>
      <c r="C38" s="20" t="s">
        <v>2</v>
      </c>
      <c r="D38" s="1"/>
      <c r="E38" s="1"/>
    </row>
    <row r="39" spans="1:5">
      <c r="A39" s="47" t="s">
        <v>151</v>
      </c>
    </row>
  </sheetData>
  <mergeCells count="4">
    <mergeCell ref="A17:E17"/>
    <mergeCell ref="A24:B24"/>
    <mergeCell ref="A32:A33"/>
    <mergeCell ref="B32:B3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C1"/>
    </sheetView>
  </sheetViews>
  <sheetFormatPr defaultRowHeight="14.4"/>
  <cols>
    <col min="1" max="1" width="40.5546875" customWidth="1"/>
    <col min="2" max="2" width="15.5546875" customWidth="1"/>
    <col min="3" max="3" width="13" customWidth="1"/>
  </cols>
  <sheetData>
    <row r="1" spans="1:5" ht="18">
      <c r="A1" s="67" t="s">
        <v>162</v>
      </c>
      <c r="B1" s="67"/>
      <c r="C1" s="67"/>
      <c r="D1" s="18"/>
      <c r="E1" s="18"/>
    </row>
    <row r="2" spans="1:5">
      <c r="A2" s="1" t="s">
        <v>82</v>
      </c>
      <c r="B2" s="1" t="s">
        <v>96</v>
      </c>
      <c r="C2" s="1"/>
    </row>
    <row r="3" spans="1:5">
      <c r="A3" s="1" t="s">
        <v>98</v>
      </c>
      <c r="B3" s="1">
        <v>7500</v>
      </c>
      <c r="C3" s="1"/>
    </row>
    <row r="4" spans="1:5">
      <c r="A4" s="1" t="s">
        <v>99</v>
      </c>
      <c r="B4" s="1">
        <v>2500</v>
      </c>
      <c r="C4" s="1"/>
    </row>
    <row r="5" spans="1:5">
      <c r="A5" s="1" t="s">
        <v>100</v>
      </c>
      <c r="B5" s="1">
        <v>5000</v>
      </c>
      <c r="C5" s="1"/>
    </row>
    <row r="6" spans="1:5">
      <c r="A6" s="1" t="s">
        <v>101</v>
      </c>
      <c r="B6" s="1">
        <v>3500</v>
      </c>
      <c r="C6" s="1"/>
    </row>
    <row r="7" spans="1:5">
      <c r="A7" s="1" t="s">
        <v>102</v>
      </c>
      <c r="B7" s="1">
        <v>1500</v>
      </c>
      <c r="C7" s="1"/>
    </row>
    <row r="8" spans="1:5">
      <c r="A8" s="1" t="s">
        <v>103</v>
      </c>
      <c r="B8" s="1">
        <v>15500</v>
      </c>
      <c r="C8" s="1"/>
    </row>
    <row r="9" spans="1:5">
      <c r="A9" s="1" t="s">
        <v>104</v>
      </c>
      <c r="B9" s="1">
        <v>2000</v>
      </c>
      <c r="C9" s="1"/>
    </row>
    <row r="10" spans="1:5">
      <c r="A10" s="1" t="s">
        <v>105</v>
      </c>
      <c r="B10" s="1">
        <v>10000</v>
      </c>
      <c r="C10" s="1"/>
    </row>
    <row r="11" spans="1:5">
      <c r="A11" s="1" t="s">
        <v>106</v>
      </c>
      <c r="B11" s="1">
        <v>5000</v>
      </c>
      <c r="C11" s="1" t="s">
        <v>2</v>
      </c>
    </row>
    <row r="12" spans="1:5">
      <c r="A12" s="1" t="s">
        <v>107</v>
      </c>
      <c r="B12" s="1">
        <v>12000</v>
      </c>
      <c r="C12" s="1"/>
    </row>
    <row r="13" spans="1:5">
      <c r="A13" s="1" t="s">
        <v>108</v>
      </c>
      <c r="B13" s="1">
        <v>60500</v>
      </c>
      <c r="C13" s="1"/>
    </row>
    <row r="14" spans="1:5" ht="18">
      <c r="A14" s="1"/>
      <c r="B14" s="26">
        <f>(B3+B4+B5+B6+B7+B8+B9+B10+B11+B12+B13)</f>
        <v>125000</v>
      </c>
      <c r="C14" s="1"/>
    </row>
    <row r="15" spans="1:5">
      <c r="A15" s="1"/>
      <c r="B15" s="1"/>
      <c r="C15" s="1"/>
    </row>
    <row r="16" spans="1:5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</sheetData>
  <mergeCells count="1">
    <mergeCell ref="A1:C1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komarkova</cp:lastModifiedBy>
  <cp:lastPrinted>2023-11-30T10:51:36Z</cp:lastPrinted>
  <dcterms:created xsi:type="dcterms:W3CDTF">2015-10-26T07:15:11Z</dcterms:created>
  <dcterms:modified xsi:type="dcterms:W3CDTF">2023-11-30T10:52:28Z</dcterms:modified>
</cp:coreProperties>
</file>